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20" yWindow="1060" windowWidth="28800" windowHeight="16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<sst xmlns="http://schemas.openxmlformats.org/spreadsheetml/2006/main" count="52" uniqueCount="48">
  <si>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If you continue to work</t>
  </si>
  <si>
    <t>subtract FICA tax (7.65%)</t>
  </si>
  <si>
    <t>Column 1</t>
  </si>
  <si>
    <t>Column 2</t>
  </si>
  <si>
    <t xml:space="preserve"> </t>
  </si>
  <si>
    <t>subtract Union dues</t>
  </si>
  <si>
    <t>add other sources of income:</t>
  </si>
  <si>
    <t xml:space="preserve">subtract 403b contributions </t>
  </si>
  <si>
    <t xml:space="preserve">     part time job?, etc…</t>
  </si>
  <si>
    <t>* take-home pay after taxes</t>
  </si>
  <si>
    <t xml:space="preserve"> part time job?, etc... </t>
  </si>
  <si>
    <t>FAC:</t>
  </si>
  <si>
    <t>subtract MIP contributions</t>
  </si>
  <si>
    <t>add any funds you will take from annuities or 403b accounts</t>
  </si>
  <si>
    <t>add social security</t>
  </si>
  <si>
    <t>subtract insurance cost (calculate from ORS website)</t>
  </si>
  <si>
    <t>taxable income</t>
  </si>
  <si>
    <t>Enter pension amount (75% option)</t>
  </si>
  <si>
    <t xml:space="preserve">subtract federal tax (about 12%) </t>
  </si>
  <si>
    <r>
      <t xml:space="preserve">Column 1 </t>
    </r>
    <r>
      <rPr>
        <sz val="9"/>
        <rFont val="Arial"/>
        <family val="2"/>
      </rPr>
      <t xml:space="preserve"> calculates his take home pay if he continue to work.  </t>
    </r>
    <r>
      <rPr>
        <b/>
        <sz val="9"/>
        <rFont val="Arial"/>
        <family val="2"/>
      </rPr>
      <t>Column 2</t>
    </r>
    <r>
      <rPr>
        <sz val="9"/>
        <rFont val="Arial"/>
        <family val="2"/>
      </rPr>
      <t xml:space="preserve">  calculates his take home pay if he accepts the district's voluntary resignation offer. </t>
    </r>
  </si>
  <si>
    <r>
      <t>STEP 1:</t>
    </r>
    <r>
      <rPr>
        <sz val="9"/>
        <rFont val="Arial"/>
        <family val="2"/>
      </rPr>
      <t xml:space="preserve">  In the yellow box, he entered his Final Average Compensation (FAC) as found on the ORS website.</t>
    </r>
  </si>
  <si>
    <r>
      <t>STEP 4:</t>
    </r>
    <r>
      <rPr>
        <sz val="9"/>
        <rFont val="Arial"/>
        <family val="2"/>
      </rPr>
      <t xml:space="preserve">  In the dark gray box, he entered any funds he is taking from annuities or 403b accounts.</t>
    </r>
  </si>
  <si>
    <r>
      <t xml:space="preserve">STEP 6:  </t>
    </r>
    <r>
      <rPr>
        <sz val="9"/>
        <rFont val="Arial"/>
        <family val="2"/>
      </rPr>
      <t xml:space="preserve">In the red box, since he is in the MIP, he multiplied his FAC by .039 and entered that amount in the red box. </t>
    </r>
  </si>
  <si>
    <r>
      <t xml:space="preserve">STEP 8: </t>
    </r>
    <r>
      <rPr>
        <sz val="9"/>
        <rFont val="Arial"/>
        <family val="2"/>
      </rPr>
      <t xml:space="preserve"> In the orange box, he entered any "other income" he is planning on.</t>
    </r>
  </si>
  <si>
    <t xml:space="preserve">subtract federal tax(about 15%) </t>
  </si>
  <si>
    <r>
      <t xml:space="preserve">STEP 9:  </t>
    </r>
    <r>
      <rPr>
        <sz val="9"/>
        <rFont val="Arial"/>
        <family val="2"/>
      </rPr>
      <t>He will leave the dark green box empty, because he has no yearly insurance cost (can calculate the exact cost from the ORS site).</t>
    </r>
  </si>
  <si>
    <t>subtract additional expenses while working:</t>
  </si>
  <si>
    <t>no FICA tax if retired</t>
  </si>
  <si>
    <t>no State tax if retired</t>
  </si>
  <si>
    <t>no union dues if retired</t>
  </si>
  <si>
    <t>add any funds you will take from buyout and/or severance (he chose 20%)</t>
  </si>
  <si>
    <r>
      <t>STEP 5:</t>
    </r>
    <r>
      <rPr>
        <sz val="9"/>
        <rFont val="Arial"/>
        <family val="2"/>
      </rPr>
      <t xml:space="preserve">  In the light gray box, he entered any social security funds (available through the SS Administration) he will use.  None for two years.</t>
    </r>
  </si>
  <si>
    <r>
      <t xml:space="preserve">STEP 10:  </t>
    </r>
    <r>
      <rPr>
        <sz val="9"/>
        <rFont val="Arial"/>
        <family val="2"/>
      </rPr>
      <t>In the light green box in column 1, he entered any "other expenses" he might have. Retirees may no longer need a cleaning lady, might use less gas,etc…</t>
    </r>
  </si>
  <si>
    <t>Roy Downie        1-20-09</t>
  </si>
  <si>
    <r>
      <t>STEP 2</t>
    </r>
    <r>
      <rPr>
        <sz val="9"/>
        <rFont val="Arial"/>
        <family val="2"/>
      </rPr>
      <t xml:space="preserve">:  In the blue box, he entered the pension amount he selected (from the ORS website) for one of the survivor choices: straight life, 100%, </t>
    </r>
    <r>
      <rPr>
        <b/>
        <u val="single"/>
        <sz val="9"/>
        <rFont val="Arial"/>
        <family val="2"/>
      </rPr>
      <t xml:space="preserve">75% </t>
    </r>
    <r>
      <rPr>
        <sz val="9"/>
        <rFont val="Arial"/>
        <family val="2"/>
      </rPr>
      <t>, or 50%</t>
    </r>
  </si>
  <si>
    <r>
      <t xml:space="preserve">STEP 3: </t>
    </r>
    <r>
      <rPr>
        <sz val="8"/>
        <rFont val="Arial"/>
        <family val="2"/>
      </rPr>
      <t>I</t>
    </r>
    <r>
      <rPr>
        <sz val="9"/>
        <rFont val="Arial"/>
        <family val="2"/>
      </rPr>
      <t>n the pink box, he entered the severance/buyout funds he chose to use.      50000+about 17000 = 67000 divided by 5 yrs = 13,400 per year.</t>
    </r>
  </si>
  <si>
    <r>
      <t xml:space="preserve">               </t>
    </r>
    <r>
      <rPr>
        <sz val="9"/>
        <rFont val="Arial"/>
        <family val="2"/>
      </rPr>
      <t xml:space="preserve"> He will use the 20% (the amount available) of the package each year for two years (until social security is available).</t>
    </r>
  </si>
  <si>
    <r>
      <t xml:space="preserve">STEP 7:  </t>
    </r>
    <r>
      <rPr>
        <sz val="9"/>
        <rFont val="Arial"/>
        <family val="2"/>
      </rPr>
      <t>In the dark purple box,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 entered the yearly amount he is contributing to any 403b accounts / retirement accounts.</t>
    </r>
  </si>
  <si>
    <t>subtract State tax (6%)</t>
  </si>
  <si>
    <t>** estimated take-home pay if working:</t>
  </si>
  <si>
    <t>If you retire</t>
  </si>
  <si>
    <t xml:space="preserve">                  Do not enter any amount in the light green box in column 2, unless it is an additional expense you might incur for retiring.</t>
  </si>
  <si>
    <t xml:space="preserve">       :subtract additional expenses (if any) if retired</t>
  </si>
  <si>
    <t>cleaning lady, excess mileage,etc ?</t>
  </si>
  <si>
    <t>This is bases on a 1.5% modifier</t>
  </si>
  <si>
    <t>**estimated take-home pay if retired</t>
  </si>
  <si>
    <t>Retire Example ESTIMATOR</t>
  </si>
  <si>
    <t>This is the worksheet for the fictious retiree discussed in "retire explanation".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</si>
</sst>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6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8" borderId="0" xfId="0" applyNumberFormat="1" applyFill="1" applyAlignment="1">
      <alignment horizontal="center"/>
    </xf>
    <xf numFmtId="2" fontId="0" fillId="39" borderId="0" xfId="0" applyNumberFormat="1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2" fontId="0" fillId="41" borderId="0" xfId="0" applyNumberFormat="1" applyFill="1" applyAlignment="1">
      <alignment horizontal="center"/>
    </xf>
    <xf numFmtId="2" fontId="0" fillId="42" borderId="0" xfId="0" applyNumberFormat="1" applyFill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50" zoomScaleNormal="150" zoomScalePageLayoutView="0" workbookViewId="0" topLeftCell="A7">
      <selection activeCell="D18" sqref="D18"/>
    </sheetView>
  </sheetViews>
  <sheetFormatPr defaultColWidth="8.8515625" defaultRowHeight="12.75"/>
  <cols>
    <col min="1" max="1" width="30.421875" style="0" customWidth="1"/>
    <col min="2" max="2" width="19.140625" style="0" customWidth="1"/>
    <col min="3" max="3" width="2.8515625" style="0" customWidth="1"/>
    <col min="4" max="4" width="14.28125" style="0" customWidth="1"/>
    <col min="5" max="5" width="37.421875" style="0" customWidth="1"/>
    <col min="6" max="6" width="26.421875" style="0" customWidth="1"/>
    <col min="7" max="7" width="8.8515625" style="0" hidden="1" customWidth="1"/>
    <col min="8" max="8" width="9.140625" style="0" hidden="1" customWidth="1"/>
  </cols>
  <sheetData>
    <row r="1" ht="12.75">
      <c r="D1" s="9" t="s">
        <v>46</v>
      </c>
    </row>
    <row r="2" spans="1:6" ht="12.75">
      <c r="A2" s="34" t="s">
        <v>47</v>
      </c>
      <c r="B2" s="34"/>
      <c r="C2" s="34"/>
      <c r="D2" s="34"/>
      <c r="E2" s="34"/>
      <c r="F2" s="34"/>
    </row>
    <row r="3" spans="1:8" ht="12.75">
      <c r="A3" s="26" t="s">
        <v>19</v>
      </c>
      <c r="B3" s="5"/>
      <c r="C3" s="5"/>
      <c r="D3" s="5"/>
      <c r="E3" s="5"/>
      <c r="F3" s="5"/>
      <c r="G3" s="5"/>
      <c r="H3" s="5"/>
    </row>
    <row r="4" spans="1:8" ht="12.75">
      <c r="A4" s="30" t="s">
        <v>20</v>
      </c>
      <c r="B4" s="33"/>
      <c r="C4" s="33"/>
      <c r="D4" s="33"/>
      <c r="E4" s="33"/>
      <c r="F4" s="33"/>
      <c r="G4" s="33"/>
      <c r="H4" s="33"/>
    </row>
    <row r="5" spans="1:8" ht="12.75">
      <c r="A5" s="30" t="s">
        <v>34</v>
      </c>
      <c r="B5" s="30"/>
      <c r="C5" s="30"/>
      <c r="D5" s="30"/>
      <c r="E5" s="30"/>
      <c r="F5" s="30"/>
      <c r="G5" s="5"/>
      <c r="H5" s="5"/>
    </row>
    <row r="6" spans="1:8" ht="12.75">
      <c r="A6" s="30" t="s">
        <v>35</v>
      </c>
      <c r="B6" s="30"/>
      <c r="C6" s="30"/>
      <c r="D6" s="30"/>
      <c r="E6" s="30"/>
      <c r="F6" s="30"/>
      <c r="G6" s="5"/>
      <c r="H6" s="5"/>
    </row>
    <row r="7" spans="1:8" ht="12.75">
      <c r="A7" s="30" t="s">
        <v>36</v>
      </c>
      <c r="B7" s="30"/>
      <c r="C7" s="30"/>
      <c r="D7" s="30"/>
      <c r="E7" s="30"/>
      <c r="F7" s="30"/>
      <c r="G7" s="5"/>
      <c r="H7" s="5"/>
    </row>
    <row r="8" spans="1:8" ht="12.75">
      <c r="A8" s="30" t="s">
        <v>21</v>
      </c>
      <c r="B8" s="33"/>
      <c r="C8" s="33"/>
      <c r="D8" s="33"/>
      <c r="E8" s="33"/>
      <c r="F8" s="5"/>
      <c r="G8" s="5"/>
      <c r="H8" s="5"/>
    </row>
    <row r="9" spans="1:8" ht="12.75">
      <c r="A9" s="30" t="s">
        <v>31</v>
      </c>
      <c r="B9" s="33"/>
      <c r="C9" s="33"/>
      <c r="D9" s="33"/>
      <c r="E9" s="33"/>
      <c r="F9" s="33"/>
      <c r="G9" s="5"/>
      <c r="H9" s="5"/>
    </row>
    <row r="10" spans="1:8" ht="12.75">
      <c r="A10" s="30" t="s">
        <v>22</v>
      </c>
      <c r="B10" s="30"/>
      <c r="C10" s="30"/>
      <c r="D10" s="30"/>
      <c r="E10" s="30"/>
      <c r="F10" s="5"/>
      <c r="G10" s="5"/>
      <c r="H10" s="5"/>
    </row>
    <row r="11" spans="1:8" ht="12.75">
      <c r="A11" s="30" t="s">
        <v>37</v>
      </c>
      <c r="B11" s="30"/>
      <c r="C11" s="30"/>
      <c r="D11" s="30"/>
      <c r="E11" s="30"/>
      <c r="F11" s="5"/>
      <c r="G11" s="5"/>
      <c r="H11" s="5"/>
    </row>
    <row r="12" spans="1:8" ht="12.75">
      <c r="A12" s="30" t="s">
        <v>23</v>
      </c>
      <c r="B12" s="30"/>
      <c r="C12" s="30"/>
      <c r="D12" s="30"/>
      <c r="E12" s="30"/>
      <c r="F12" s="5"/>
      <c r="G12" s="5"/>
      <c r="H12" s="5"/>
    </row>
    <row r="13" spans="1:8" ht="12.75">
      <c r="A13" s="30" t="s">
        <v>25</v>
      </c>
      <c r="B13" s="30"/>
      <c r="C13" s="30"/>
      <c r="D13" s="30"/>
      <c r="E13" s="30"/>
      <c r="F13" s="30"/>
      <c r="G13" s="5"/>
      <c r="H13" s="5"/>
    </row>
    <row r="14" spans="1:8" ht="12.75">
      <c r="A14" s="30" t="s">
        <v>32</v>
      </c>
      <c r="B14" s="30"/>
      <c r="C14" s="30"/>
      <c r="D14" s="30"/>
      <c r="E14" s="30"/>
      <c r="F14" s="30"/>
      <c r="G14" s="5"/>
      <c r="H14" s="5"/>
    </row>
    <row r="15" spans="1:8" ht="12.75">
      <c r="A15" s="30" t="s">
        <v>41</v>
      </c>
      <c r="B15" s="30"/>
      <c r="C15" s="30"/>
      <c r="D15" s="30"/>
      <c r="E15" s="30"/>
      <c r="F15" s="30"/>
      <c r="G15" s="5"/>
      <c r="H15" s="5"/>
    </row>
    <row r="16" spans="2:4" ht="18">
      <c r="B16" s="12" t="s">
        <v>2</v>
      </c>
      <c r="D16" s="12" t="s">
        <v>3</v>
      </c>
    </row>
    <row r="17" spans="2:4" ht="12.75">
      <c r="B17" s="2" t="s">
        <v>0</v>
      </c>
      <c r="C17" s="3"/>
      <c r="D17" s="2" t="s">
        <v>40</v>
      </c>
    </row>
    <row r="18" spans="1:5" ht="12.75">
      <c r="A18" s="1" t="s">
        <v>11</v>
      </c>
      <c r="B18" s="22">
        <v>97567</v>
      </c>
      <c r="C18" s="3"/>
      <c r="D18" s="24">
        <v>47164.38</v>
      </c>
      <c r="E18" t="s">
        <v>17</v>
      </c>
    </row>
    <row r="19" spans="1:5" ht="12.75">
      <c r="A19" s="1" t="s">
        <v>12</v>
      </c>
      <c r="B19" s="15">
        <v>3805.11</v>
      </c>
      <c r="C19" s="3"/>
      <c r="D19" s="20"/>
      <c r="E19" t="s">
        <v>30</v>
      </c>
    </row>
    <row r="20" spans="1:5" ht="12.75">
      <c r="A20" s="1" t="s">
        <v>7</v>
      </c>
      <c r="B20" s="16">
        <v>10000</v>
      </c>
      <c r="C20" s="3"/>
      <c r="D20" s="23"/>
      <c r="E20" s="27" t="s">
        <v>13</v>
      </c>
    </row>
    <row r="21" spans="1:5" ht="12.75">
      <c r="A21" s="1"/>
      <c r="B21" s="13"/>
      <c r="C21" s="3"/>
      <c r="D21" s="21"/>
      <c r="E21" s="27" t="s">
        <v>14</v>
      </c>
    </row>
    <row r="22" spans="1:4" ht="12.75">
      <c r="A22" s="1"/>
      <c r="B22" s="13"/>
      <c r="C22" s="3"/>
      <c r="D22" s="14"/>
    </row>
    <row r="23" spans="1:5" ht="12.75">
      <c r="A23" s="11" t="s">
        <v>6</v>
      </c>
      <c r="B23" s="14"/>
      <c r="C23" s="3"/>
      <c r="D23" s="14"/>
      <c r="E23" s="9" t="s">
        <v>6</v>
      </c>
    </row>
    <row r="24" spans="1:5" ht="12.75">
      <c r="A24" s="1" t="s">
        <v>10</v>
      </c>
      <c r="B24" s="19"/>
      <c r="C24" s="3"/>
      <c r="D24" s="19">
        <v>5000</v>
      </c>
      <c r="E24" t="s">
        <v>8</v>
      </c>
    </row>
    <row r="25" spans="1:4" ht="12.75">
      <c r="A25" s="1"/>
      <c r="B25" s="14"/>
      <c r="C25" s="3"/>
      <c r="D25" s="14"/>
    </row>
    <row r="26" spans="1:5" ht="12.75">
      <c r="A26" s="1" t="s">
        <v>1</v>
      </c>
      <c r="B26" s="14">
        <f>B18*0.0765</f>
        <v>7463.8755</v>
      </c>
      <c r="C26" s="3"/>
      <c r="D26" s="14"/>
      <c r="E26" t="s">
        <v>27</v>
      </c>
    </row>
    <row r="27" spans="1:4" ht="12.75">
      <c r="A27" s="1"/>
      <c r="B27" s="14"/>
      <c r="C27" s="3"/>
      <c r="D27" s="14"/>
    </row>
    <row r="28" spans="1:5" ht="12.75">
      <c r="A28" s="1" t="s">
        <v>16</v>
      </c>
      <c r="B28" s="13">
        <f>B18-(B19+B20+B26)+B24</f>
        <v>76298.01449999999</v>
      </c>
      <c r="C28" s="3"/>
      <c r="D28" s="14">
        <f>SUM(D18:D24)</f>
        <v>52164.38</v>
      </c>
      <c r="E28" t="s">
        <v>16</v>
      </c>
    </row>
    <row r="29" spans="1:4" ht="12.75">
      <c r="A29" s="1"/>
      <c r="B29" s="13"/>
      <c r="C29" s="3"/>
      <c r="D29" s="14"/>
    </row>
    <row r="30" spans="1:5" ht="12.75">
      <c r="A30" s="1" t="s">
        <v>24</v>
      </c>
      <c r="B30" s="14">
        <f>B28*0.15</f>
        <v>11444.702174999999</v>
      </c>
      <c r="C30" s="3"/>
      <c r="D30" s="14">
        <f>D28*0.12</f>
        <v>6259.7256</v>
      </c>
      <c r="E30" s="6" t="s">
        <v>18</v>
      </c>
    </row>
    <row r="31" spans="1:5" ht="12.75">
      <c r="A31" s="1" t="s">
        <v>38</v>
      </c>
      <c r="B31" s="13">
        <f>B28*0.04</f>
        <v>3051.9205799999995</v>
      </c>
      <c r="C31" s="3"/>
      <c r="D31" s="13"/>
      <c r="E31" t="s">
        <v>28</v>
      </c>
    </row>
    <row r="32" spans="2:4" ht="12.75">
      <c r="B32" s="13"/>
      <c r="C32" s="3"/>
      <c r="D32" s="13"/>
    </row>
    <row r="33" spans="1:5" ht="12.75">
      <c r="A33" s="1" t="s">
        <v>5</v>
      </c>
      <c r="B33" s="17">
        <v>1071</v>
      </c>
      <c r="C33" s="3"/>
      <c r="D33" s="13"/>
      <c r="E33" t="s">
        <v>29</v>
      </c>
    </row>
    <row r="34" spans="1:4" ht="12.75">
      <c r="A34" s="1"/>
      <c r="B34" s="17"/>
      <c r="C34" s="3"/>
      <c r="D34" s="13"/>
    </row>
    <row r="35" spans="1:5" ht="12.75">
      <c r="A35" s="25" t="s">
        <v>9</v>
      </c>
      <c r="B35" s="18">
        <f>B28-(B30+B31+B33)</f>
        <v>60730.39174499999</v>
      </c>
      <c r="C35" s="3"/>
      <c r="D35" s="18">
        <f>D28-D30</f>
        <v>45904.6544</v>
      </c>
      <c r="E35" s="9" t="s">
        <v>9</v>
      </c>
    </row>
    <row r="36" spans="1:4" ht="12.75">
      <c r="A36" s="1"/>
      <c r="B36" s="13"/>
      <c r="C36" s="3"/>
      <c r="D36" s="13"/>
    </row>
    <row r="37" spans="1:5" ht="12.75">
      <c r="A37" s="1"/>
      <c r="B37" s="13"/>
      <c r="C37" s="3"/>
      <c r="D37" s="28"/>
      <c r="E37" t="s">
        <v>15</v>
      </c>
    </row>
    <row r="38" spans="1:4" ht="12.75">
      <c r="A38" s="1"/>
      <c r="B38" s="13"/>
      <c r="C38" s="3"/>
      <c r="D38" s="13"/>
    </row>
    <row r="39" spans="1:5" ht="12.75">
      <c r="A39" s="8" t="s">
        <v>26</v>
      </c>
      <c r="B39" s="14"/>
      <c r="C39" s="3"/>
      <c r="D39" s="32" t="s">
        <v>42</v>
      </c>
      <c r="E39" s="32"/>
    </row>
    <row r="40" spans="1:5" ht="12.75">
      <c r="A40" s="10" t="s">
        <v>43</v>
      </c>
      <c r="B40" s="29">
        <v>3000</v>
      </c>
      <c r="C40" s="3"/>
      <c r="D40" s="29"/>
      <c r="E40" t="s">
        <v>4</v>
      </c>
    </row>
    <row r="41" spans="1:4" ht="12.75">
      <c r="A41" s="10"/>
      <c r="B41" s="14"/>
      <c r="C41" s="3"/>
      <c r="D41" s="14"/>
    </row>
    <row r="42" spans="1:5" ht="12.75">
      <c r="A42" s="25" t="s">
        <v>39</v>
      </c>
      <c r="B42" s="18">
        <f>B35-B40</f>
        <v>57730.39174499999</v>
      </c>
      <c r="C42" s="3"/>
      <c r="D42" s="18">
        <f>D35-(D37+D40)</f>
        <v>45904.6544</v>
      </c>
      <c r="E42" s="9" t="s">
        <v>45</v>
      </c>
    </row>
    <row r="43" spans="1:6" ht="12.75">
      <c r="A43" s="31" t="s">
        <v>4</v>
      </c>
      <c r="B43" s="31"/>
      <c r="C43" s="31"/>
      <c r="D43" s="31"/>
      <c r="E43" s="31"/>
      <c r="F43" t="s">
        <v>33</v>
      </c>
    </row>
    <row r="44" spans="2:3" ht="12.75">
      <c r="B44" s="4"/>
      <c r="C44" s="7"/>
    </row>
    <row r="45" spans="1:3" ht="12.75">
      <c r="A45" t="s">
        <v>44</v>
      </c>
      <c r="C45" s="7"/>
    </row>
  </sheetData>
  <sheetProtection/>
  <mergeCells count="15">
    <mergeCell ref="A10:E10"/>
    <mergeCell ref="A11:E11"/>
    <mergeCell ref="A7:F7"/>
    <mergeCell ref="A2:F2"/>
    <mergeCell ref="A13:F13"/>
    <mergeCell ref="A14:F14"/>
    <mergeCell ref="A43:E43"/>
    <mergeCell ref="A15:F15"/>
    <mergeCell ref="D39:E39"/>
    <mergeCell ref="A4:H4"/>
    <mergeCell ref="A6:F6"/>
    <mergeCell ref="A8:E8"/>
    <mergeCell ref="A12:E12"/>
    <mergeCell ref="A5:F5"/>
    <mergeCell ref="A9:F9"/>
  </mergeCells>
  <printOptions/>
  <pageMargins left="0.5" right="0.5" top="0.5" bottom="0.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K. Downie</dc:creator>
  <cp:keywords/>
  <dc:description/>
  <cp:lastModifiedBy>Microsoft Office User</cp:lastModifiedBy>
  <cp:lastPrinted>2009-01-21T12:24:02Z</cp:lastPrinted>
  <dcterms:created xsi:type="dcterms:W3CDTF">2009-01-07T00:31:20Z</dcterms:created>
  <dcterms:modified xsi:type="dcterms:W3CDTF">2023-02-28T18:18:34Z</dcterms:modified>
  <cp:category/>
  <cp:version/>
  <cp:contentType/>
  <cp:contentStatus/>
</cp:coreProperties>
</file>